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财务公开一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<sst xmlns="http://schemas.openxmlformats.org/spreadsheetml/2006/main" count="74" uniqueCount="70">
  <si>
    <t>2024年8月份财务公开一览表</t>
  </si>
  <si>
    <t>单位名称：海口市交通运输和港航管理局</t>
  </si>
  <si>
    <t>科目（项目）名称</t>
  </si>
  <si>
    <t>金额</t>
  </si>
  <si>
    <t>明细说明</t>
  </si>
  <si>
    <t>备注</t>
  </si>
  <si>
    <t>一、本月收入</t>
  </si>
  <si>
    <t>合计：</t>
  </si>
  <si>
    <t>（一）经营收入</t>
  </si>
  <si>
    <t xml:space="preserve"> ..</t>
  </si>
  <si>
    <t>（二）事业收入</t>
  </si>
  <si>
    <t>（三）其他收入</t>
  </si>
  <si>
    <t>（四）工会户收入</t>
  </si>
  <si>
    <t>二、本月支出</t>
  </si>
  <si>
    <t>（一）财政资金支出</t>
  </si>
  <si>
    <t>办公经费</t>
  </si>
  <si>
    <t>办公费</t>
  </si>
  <si>
    <t>1、日常办公费3116元（购买8月份废粉盒、墨盒、笔等办公用品）；2、其他办公费3480元（购买方便面、牛奶等值班物质以及卷纸、排插等）；</t>
  </si>
  <si>
    <t>印刷费</t>
  </si>
  <si>
    <t>租赁费</t>
  </si>
  <si>
    <t>水电费</t>
  </si>
  <si>
    <t>邮电费</t>
  </si>
  <si>
    <t>1、7月份电话费2005.94元；2、终止协议书邮寄费44元；</t>
  </si>
  <si>
    <t>物业管理费</t>
  </si>
  <si>
    <t>差旅费</t>
  </si>
  <si>
    <t>1、王琼璘赴三亚2024年海商法培训交通费370.20元；2、王尤清、田瑞涛赴万宁参加2024年海南省推动“四好农村路”高质量发展现场住宿费1050元；</t>
  </si>
  <si>
    <t>工会经费</t>
  </si>
  <si>
    <t>其他交通费</t>
  </si>
  <si>
    <t>人员支出</t>
  </si>
  <si>
    <t>1、石少军探亲费1280元；2、来琼挂职干部赵勇探亲费（第五次）3190元；3、来琼挂职干部赵勇7-8月生活补助8600元；4、曾宪培第一书记7月份生活及交通补助2620元；5、新招录人员工作午餐费1800元；5、长聘人员工资、社保及公积金支出50480.94元</t>
  </si>
  <si>
    <t>误餐费</t>
  </si>
  <si>
    <t>王文雄、林友东等4人误餐费共计3900元（详见附件）</t>
  </si>
  <si>
    <t>会议费</t>
  </si>
  <si>
    <t>培训费</t>
  </si>
  <si>
    <t>2024年国家工作人员在线学法费用840元</t>
  </si>
  <si>
    <t>公务用车运行维护费</t>
  </si>
  <si>
    <t>琼AX8726、琼A89922车辆油料费3000元</t>
  </si>
  <si>
    <t>公务接待费</t>
  </si>
  <si>
    <t>因公出国（境）费用</t>
  </si>
  <si>
    <t>委托业务费</t>
  </si>
  <si>
    <t>劳务费</t>
  </si>
  <si>
    <t>海口市国家综合货运枢纽补链强链三年实施方案编制费750,000元（尾款）；</t>
  </si>
  <si>
    <t>咨询费</t>
  </si>
  <si>
    <t>维修（护）费</t>
  </si>
  <si>
    <t>1、办公室复印机、打印机维修费3600元；2、人事科、法规科电脑、打印机维修1650元；</t>
  </si>
  <si>
    <t>专用材料购置费</t>
  </si>
  <si>
    <t>专用材料费</t>
  </si>
  <si>
    <t>被装购置费</t>
  </si>
  <si>
    <t>专用燃料费</t>
  </si>
  <si>
    <t>设备购置</t>
  </si>
  <si>
    <t>办公设备购置</t>
  </si>
  <si>
    <t>专用设备购置</t>
  </si>
  <si>
    <t>信息网络及软件购置更新</t>
  </si>
  <si>
    <t>其他公用支出</t>
  </si>
  <si>
    <t>基建项目支出</t>
  </si>
  <si>
    <t>政府投资项目前期工作经费</t>
  </si>
  <si>
    <t>新建新海港市域铁路支线项目预可行性研究报告咨询编制费270,000元</t>
  </si>
  <si>
    <t>丘海大道延长线公交枢纽站建设项目</t>
  </si>
  <si>
    <t>工程预付款5,560,000元；</t>
  </si>
  <si>
    <t>美安3号公交站建设项目</t>
  </si>
  <si>
    <t>工程预付款4,550,000元</t>
  </si>
  <si>
    <t>疏港货运快速干道工程PPP项目</t>
  </si>
  <si>
    <t>第1监理标段监理费6,838,472.57元</t>
  </si>
  <si>
    <t>（二）经营支出</t>
  </si>
  <si>
    <t xml:space="preserve"> 经营税金支出</t>
  </si>
  <si>
    <t xml:space="preserve"> 其他经营支出</t>
  </si>
  <si>
    <t>（三）其他资金支出</t>
  </si>
  <si>
    <r>
      <t>1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2023</t>
    </r>
    <r>
      <rPr>
        <sz val="10"/>
        <color rgb="FF000000"/>
        <rFont val="宋体"/>
        <charset val="134"/>
      </rPr>
      <t>年海口市国际航班运营保障单位奖补资金</t>
    </r>
    <r>
      <rPr>
        <sz val="10"/>
        <color rgb="FF000000"/>
        <rFont val="Arial"/>
        <charset val="134"/>
      </rPr>
      <t>5,341,520</t>
    </r>
    <r>
      <rPr>
        <sz val="10"/>
        <color rgb="FF000000"/>
        <rFont val="宋体"/>
        <charset val="134"/>
      </rPr>
      <t>元；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Arial"/>
        <charset val="134"/>
      </rPr>
      <t>2024</t>
    </r>
    <r>
      <rPr>
        <sz val="10"/>
        <color rgb="FF000000"/>
        <rFont val="宋体"/>
        <charset val="134"/>
      </rPr>
      <t>年海口市第一季度国际及地区客运航线补贴（第一笔）</t>
    </r>
    <r>
      <rPr>
        <sz val="10"/>
        <color rgb="FF000000"/>
        <rFont val="Arial"/>
        <charset val="134"/>
      </rPr>
      <t>177,755,200</t>
    </r>
    <r>
      <rPr>
        <sz val="10"/>
        <color rgb="FF000000"/>
        <rFont val="宋体"/>
        <charset val="134"/>
      </rPr>
      <t>元；</t>
    </r>
    <r>
      <rPr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、公交企业综合补贴（第七笔）</t>
    </r>
    <r>
      <rPr>
        <sz val="10"/>
        <color rgb="FF000000"/>
        <rFont val="Arial"/>
        <charset val="134"/>
      </rPr>
      <t>30,000,000</t>
    </r>
    <r>
      <rPr>
        <sz val="10"/>
        <color rgb="FF000000"/>
        <rFont val="宋体"/>
        <charset val="134"/>
      </rPr>
      <t>元；</t>
    </r>
    <r>
      <rPr>
        <sz val="10"/>
        <color rgb="FF000000"/>
        <rFont val="Arial"/>
        <charset val="134"/>
      </rPr>
      <t>4</t>
    </r>
    <r>
      <rPr>
        <sz val="10"/>
        <color rgb="FF000000"/>
        <rFont val="宋体"/>
        <charset val="134"/>
      </rPr>
      <t>、建制村通客车财政补贴（第三季度第一笔）</t>
    </r>
    <r>
      <rPr>
        <sz val="10"/>
        <color rgb="FF000000"/>
        <rFont val="Arial"/>
        <charset val="134"/>
      </rPr>
      <t>1,000,000</t>
    </r>
    <r>
      <rPr>
        <sz val="10"/>
        <color rgb="FF000000"/>
        <rFont val="宋体"/>
        <charset val="134"/>
      </rPr>
      <t>元；</t>
    </r>
  </si>
  <si>
    <t>（四）工会户支出</t>
  </si>
  <si>
    <r>
      <rPr>
        <b/>
        <sz val="10"/>
        <rFont val="宋体"/>
        <charset val="134"/>
      </rPr>
      <t>要求：</t>
    </r>
    <r>
      <rPr>
        <sz val="10"/>
        <rFont val="宋体"/>
        <charset val="134"/>
      </rPr>
      <t>各部门结合本单位实际，详细公开财务收入支出等情况，表格的科目（项目）内容根据实际情况可自行增加，内容较多无法填入的（备注：详见附表），可以列表或文字详细说明作附件的形式公开。公开是原则，不公开是例外。对法律、法规未明确规定不予公开的保密性信息，都应公开。严禁“选择式公开”“包裹式公开”“一过式公开”等形式主义公开。公开时间：每月25日前公开上一个月的财务收支情况；公开范围：本单位（部门）全体干部职工；公开方式：在单位内部公告栏公开的基础上，还需在内部网站和新媒体工作群（微信群、QQ群、钉钉群等）进行公开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</si>
</sst>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indexed="8"/>
      <name val="Arial"/>
      <charset val="134"/>
    </font>
    <font>
      <b/>
      <sz val="24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6">
    <xf numFmtId="0" fontId="0" fillId="0" borderId="0" xfId="0" applyAlignment="1"/>
    <xf numFmtId="0" fontId="0" fillId="2" borderId="0" xfId="0" applyFont="1" applyFill="1" applyAlignment="1"/>
    <xf numFmtId="0" fontId="0" fillId="2" borderId="0" xfId="0" applyFill="1" applyAlignment="1">
      <alignment vertical="center"/>
    </xf>
    <xf numFmtId="0" fontId="0" fillId="2" borderId="0" xfId="0" applyFill="1" applyAlignment="1"/>
    <xf numFmtId="4" fontId="0" fillId="2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wrapText="1"/>
    </xf>
    <xf numFmtId="4" fontId="4" fillId="0" borderId="0" xfId="1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3" fontId="0" fillId="2" borderId="0" xfId="0" applyNumberFormat="1" applyFont="1" applyFill="1" applyAlignment="1"/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topLeftCell="A2" workbookViewId="0">
      <selection activeCell="E42" sqref="E42"/>
    </sheetView>
  </sheetViews>
  <sheetFormatPr defaultColWidth="10.2857142857143" defaultRowHeight="15.95" customHeight="1" outlineLevelCol="6"/>
  <cols>
    <col min="1" max="1" width="4.14285714285714" style="3" customWidth="1"/>
    <col min="2" max="2" width="10.5714285714286" style="3" customWidth="1"/>
    <col min="3" max="3" width="12.8571428571429" style="3" customWidth="1"/>
    <col min="4" max="4" width="16.7142857142857" style="4" customWidth="1"/>
    <col min="5" max="5" width="105.142857142857" style="3" customWidth="1"/>
    <col min="6" max="6" width="9.57142857142857" style="3" customWidth="1"/>
    <col min="7" max="7" width="15" style="3"/>
    <col min="8" max="8" width="10.5714285714286" style="3" customWidth="1"/>
    <col min="9" max="16384" width="10.2857142857143" style="3"/>
  </cols>
  <sheetData>
    <row r="1" ht="36.95" customHeight="1" spans="1:6">
      <c r="A1" s="5" t="s">
        <v>0</v>
      </c>
      <c r="B1" s="5"/>
      <c r="C1" s="5"/>
      <c r="D1" s="6"/>
      <c r="E1" s="5"/>
      <c r="F1" s="5"/>
    </row>
    <row r="2" ht="23.25" customHeight="1" spans="1:6">
      <c r="A2" s="7" t="s">
        <v>1</v>
      </c>
      <c r="B2" s="7"/>
      <c r="C2" s="7"/>
      <c r="D2" s="8"/>
      <c r="E2" s="7"/>
      <c r="F2" s="7"/>
    </row>
    <row r="3" ht="20.1" customHeight="1" spans="1:6">
      <c r="A3" s="9" t="s">
        <v>2</v>
      </c>
      <c r="B3" s="9"/>
      <c r="C3" s="9"/>
      <c r="D3" s="10" t="s">
        <v>3</v>
      </c>
      <c r="E3" s="9" t="s">
        <v>4</v>
      </c>
      <c r="F3" s="11" t="s">
        <v>5</v>
      </c>
    </row>
    <row r="4" ht="20.1" customHeight="1" spans="1:6">
      <c r="A4" s="12" t="s">
        <v>6</v>
      </c>
      <c r="B4" s="12"/>
      <c r="C4" s="12"/>
      <c r="D4" s="13" t="s">
        <v>7</v>
      </c>
      <c r="E4" s="14"/>
      <c r="F4" s="15"/>
    </row>
    <row r="5" ht="20.1" customHeight="1" spans="1:7">
      <c r="A5" s="16" t="s">
        <v>8</v>
      </c>
      <c r="B5" s="16"/>
      <c r="C5" s="16"/>
      <c r="D5" s="13"/>
      <c r="E5" s="14"/>
      <c r="F5" s="15"/>
      <c r="G5" s="3" t="s">
        <v>9</v>
      </c>
    </row>
    <row r="6" ht="20.1" customHeight="1" spans="1:6">
      <c r="A6" s="16" t="s">
        <v>10</v>
      </c>
      <c r="B6" s="16"/>
      <c r="C6" s="16"/>
      <c r="D6" s="13"/>
      <c r="E6" s="14"/>
      <c r="F6" s="15"/>
    </row>
    <row r="7" ht="20.1" customHeight="1" spans="1:6">
      <c r="A7" s="16" t="s">
        <v>11</v>
      </c>
      <c r="B7" s="16"/>
      <c r="C7" s="16"/>
      <c r="D7" s="13"/>
      <c r="E7" s="14"/>
      <c r="F7" s="15"/>
    </row>
    <row r="8" ht="20.1" customHeight="1" spans="1:6">
      <c r="A8" s="16" t="s">
        <v>12</v>
      </c>
      <c r="B8" s="16"/>
      <c r="C8" s="16"/>
      <c r="D8" s="17"/>
      <c r="E8" s="18"/>
      <c r="F8" s="15"/>
    </row>
    <row r="9" ht="24" customHeight="1" spans="1:6">
      <c r="A9" s="12" t="s">
        <v>13</v>
      </c>
      <c r="B9" s="12"/>
      <c r="C9" s="12"/>
      <c r="D9" s="13" t="s">
        <v>7</v>
      </c>
      <c r="E9" s="19">
        <f>D10+D42+D45+D46</f>
        <v>225317747.08</v>
      </c>
      <c r="F9" s="15"/>
    </row>
    <row r="10" ht="20.1" customHeight="1" spans="1:6">
      <c r="A10" s="20" t="s">
        <v>14</v>
      </c>
      <c r="B10" s="20"/>
      <c r="C10" s="20"/>
      <c r="D10" s="21">
        <f>SUM(D11:D40)</f>
        <v>11221027.08</v>
      </c>
      <c r="E10" s="22"/>
      <c r="F10" s="15"/>
    </row>
    <row r="11" s="1" customFormat="1" ht="36.95" customHeight="1" spans="1:6">
      <c r="A11" s="23">
        <v>1</v>
      </c>
      <c r="B11" s="23" t="s">
        <v>15</v>
      </c>
      <c r="C11" s="24" t="s">
        <v>16</v>
      </c>
      <c r="D11" s="13">
        <f>2920+3030+450+16+180</f>
        <v>6596</v>
      </c>
      <c r="E11" s="18" t="s">
        <v>17</v>
      </c>
      <c r="F11" s="25"/>
    </row>
    <row r="12" s="1" customFormat="1" ht="24.95" customHeight="1" spans="1:6">
      <c r="A12" s="23"/>
      <c r="B12" s="23"/>
      <c r="C12" s="24" t="s">
        <v>18</v>
      </c>
      <c r="D12" s="26"/>
      <c r="E12" s="18"/>
      <c r="F12" s="25"/>
    </row>
    <row r="13" s="1" customFormat="1" ht="27" customHeight="1" spans="1:6">
      <c r="A13" s="23"/>
      <c r="B13" s="23"/>
      <c r="C13" s="24" t="s">
        <v>19</v>
      </c>
      <c r="D13" s="21"/>
      <c r="E13" s="27"/>
      <c r="F13" s="25"/>
    </row>
    <row r="14" s="1" customFormat="1" ht="29" customHeight="1" spans="1:6">
      <c r="A14" s="23"/>
      <c r="B14" s="23"/>
      <c r="C14" s="24" t="s">
        <v>20</v>
      </c>
      <c r="D14" s="21"/>
      <c r="E14" s="18"/>
      <c r="F14" s="25"/>
    </row>
    <row r="15" s="1" customFormat="1" ht="27.95" customHeight="1" spans="1:6">
      <c r="A15" s="23"/>
      <c r="B15" s="23"/>
      <c r="C15" s="24" t="s">
        <v>21</v>
      </c>
      <c r="D15" s="26">
        <f>2005.94+44</f>
        <v>2049.94</v>
      </c>
      <c r="E15" s="18" t="s">
        <v>22</v>
      </c>
      <c r="F15" s="25"/>
    </row>
    <row r="16" s="1" customFormat="1" ht="26" customHeight="1" spans="1:6">
      <c r="A16" s="23"/>
      <c r="B16" s="23"/>
      <c r="C16" s="24" t="s">
        <v>23</v>
      </c>
      <c r="D16" s="21"/>
      <c r="E16" s="18"/>
      <c r="F16" s="25"/>
    </row>
    <row r="17" s="1" customFormat="1" ht="50" customHeight="1" spans="1:6">
      <c r="A17" s="23"/>
      <c r="B17" s="23" t="s">
        <v>15</v>
      </c>
      <c r="C17" s="24" t="s">
        <v>24</v>
      </c>
      <c r="D17" s="21">
        <f>370.2+1050</f>
        <v>1420.2</v>
      </c>
      <c r="E17" s="18" t="s">
        <v>25</v>
      </c>
      <c r="F17" s="25"/>
    </row>
    <row r="18" s="1" customFormat="1" ht="21" customHeight="1" spans="1:6">
      <c r="A18" s="23"/>
      <c r="B18" s="23"/>
      <c r="C18" s="24" t="s">
        <v>26</v>
      </c>
      <c r="D18" s="21"/>
      <c r="E18" s="18"/>
      <c r="F18" s="25"/>
    </row>
    <row r="19" s="1" customFormat="1" ht="21" customHeight="1" spans="1:6">
      <c r="A19" s="23"/>
      <c r="B19" s="23"/>
      <c r="C19" s="24" t="s">
        <v>27</v>
      </c>
      <c r="D19" s="21"/>
      <c r="E19" s="18"/>
      <c r="F19" s="25"/>
    </row>
    <row r="20" s="1" customFormat="1" ht="48" customHeight="1" spans="1:6">
      <c r="A20" s="23">
        <v>2</v>
      </c>
      <c r="B20" s="28" t="s">
        <v>28</v>
      </c>
      <c r="C20" s="28"/>
      <c r="D20" s="13">
        <f>1280+3190+8600+2620+1800+50480.94</f>
        <v>67970.94</v>
      </c>
      <c r="E20" s="18" t="s">
        <v>29</v>
      </c>
      <c r="F20" s="25"/>
    </row>
    <row r="21" s="1" customFormat="1" ht="25.5" customHeight="1" spans="1:6">
      <c r="A21" s="23">
        <v>3</v>
      </c>
      <c r="B21" s="28" t="s">
        <v>30</v>
      </c>
      <c r="C21" s="28"/>
      <c r="D21" s="13">
        <f>3900</f>
        <v>3900</v>
      </c>
      <c r="E21" s="18" t="s">
        <v>31</v>
      </c>
      <c r="F21" s="25"/>
    </row>
    <row r="22" s="1" customFormat="1" ht="37" customHeight="1" spans="1:6">
      <c r="A22" s="23">
        <v>4</v>
      </c>
      <c r="B22" s="24" t="s">
        <v>32</v>
      </c>
      <c r="C22" s="24"/>
      <c r="D22" s="21"/>
      <c r="E22" s="29"/>
      <c r="F22" s="25"/>
    </row>
    <row r="23" s="1" customFormat="1" ht="30" customHeight="1" spans="1:6">
      <c r="A23" s="23">
        <v>5</v>
      </c>
      <c r="B23" s="24" t="s">
        <v>33</v>
      </c>
      <c r="C23" s="24"/>
      <c r="D23" s="21">
        <f>840</f>
        <v>840</v>
      </c>
      <c r="E23" s="29" t="s">
        <v>34</v>
      </c>
      <c r="F23" s="25"/>
    </row>
    <row r="24" s="1" customFormat="1" ht="27" customHeight="1" spans="1:6">
      <c r="A24" s="23">
        <v>6</v>
      </c>
      <c r="B24" s="24" t="s">
        <v>35</v>
      </c>
      <c r="C24" s="24"/>
      <c r="D24" s="13">
        <f>3000</f>
        <v>3000</v>
      </c>
      <c r="E24" s="30" t="s">
        <v>36</v>
      </c>
      <c r="F24" s="25"/>
    </row>
    <row r="25" s="1" customFormat="1" ht="30" customHeight="1" spans="1:6">
      <c r="A25" s="23">
        <v>7</v>
      </c>
      <c r="B25" s="24" t="s">
        <v>37</v>
      </c>
      <c r="C25" s="24"/>
      <c r="D25" s="21"/>
      <c r="E25" s="30"/>
      <c r="F25" s="25"/>
    </row>
    <row r="26" s="1" customFormat="1" ht="27" customHeight="1" spans="1:6">
      <c r="A26" s="23">
        <v>8</v>
      </c>
      <c r="B26" s="24" t="s">
        <v>38</v>
      </c>
      <c r="C26" s="24"/>
      <c r="D26" s="21"/>
      <c r="E26" s="30"/>
      <c r="F26" s="25"/>
    </row>
    <row r="27" s="1" customFormat="1" ht="27" customHeight="1" spans="1:6">
      <c r="A27" s="23">
        <v>9</v>
      </c>
      <c r="B27" s="28" t="s">
        <v>39</v>
      </c>
      <c r="C27" s="23" t="s">
        <v>40</v>
      </c>
      <c r="D27" s="13"/>
      <c r="E27" s="31"/>
      <c r="F27" s="25"/>
    </row>
    <row r="28" s="1" customFormat="1" ht="45" customHeight="1" spans="1:6">
      <c r="A28" s="23">
        <v>9</v>
      </c>
      <c r="B28" s="23" t="s">
        <v>39</v>
      </c>
      <c r="C28" s="23" t="s">
        <v>39</v>
      </c>
      <c r="D28" s="13">
        <f>750000</f>
        <v>750000</v>
      </c>
      <c r="E28" s="31" t="s">
        <v>41</v>
      </c>
      <c r="F28" s="25"/>
    </row>
    <row r="29" s="1" customFormat="1" ht="29.1" customHeight="1" spans="1:6">
      <c r="A29" s="23"/>
      <c r="B29" s="28"/>
      <c r="C29" s="23" t="s">
        <v>42</v>
      </c>
      <c r="D29" s="21"/>
      <c r="E29" s="29"/>
      <c r="F29" s="25"/>
    </row>
    <row r="30" s="1" customFormat="1" ht="30.95" customHeight="1" spans="1:6">
      <c r="A30" s="23">
        <v>10</v>
      </c>
      <c r="B30" s="24" t="s">
        <v>43</v>
      </c>
      <c r="C30" s="32"/>
      <c r="D30" s="21">
        <f>3600+1650</f>
        <v>5250</v>
      </c>
      <c r="E30" s="18" t="s">
        <v>44</v>
      </c>
      <c r="F30" s="25"/>
    </row>
    <row r="31" s="1" customFormat="1" ht="24" customHeight="1" spans="1:6">
      <c r="A31" s="23">
        <v>11</v>
      </c>
      <c r="B31" s="24" t="s">
        <v>45</v>
      </c>
      <c r="C31" s="24" t="s">
        <v>46</v>
      </c>
      <c r="D31" s="21"/>
      <c r="E31" s="29"/>
      <c r="F31" s="25"/>
    </row>
    <row r="32" s="1" customFormat="1" ht="24" customHeight="1" spans="1:6">
      <c r="A32" s="23"/>
      <c r="B32" s="24"/>
      <c r="C32" s="24" t="s">
        <v>47</v>
      </c>
      <c r="D32" s="21"/>
      <c r="E32" s="29"/>
      <c r="F32" s="25"/>
    </row>
    <row r="33" s="1" customFormat="1" ht="24" customHeight="1" spans="1:6">
      <c r="A33" s="23"/>
      <c r="B33" s="24"/>
      <c r="C33" s="24" t="s">
        <v>48</v>
      </c>
      <c r="D33" s="21"/>
      <c r="E33" s="29"/>
      <c r="F33" s="25"/>
    </row>
    <row r="34" s="1" customFormat="1" ht="27.95" customHeight="1" spans="1:6">
      <c r="A34" s="23">
        <v>12</v>
      </c>
      <c r="B34" s="24" t="s">
        <v>49</v>
      </c>
      <c r="C34" s="24" t="s">
        <v>50</v>
      </c>
      <c r="D34" s="21"/>
      <c r="E34" s="29"/>
      <c r="F34" s="25"/>
    </row>
    <row r="35" s="1" customFormat="1" ht="30" customHeight="1" spans="1:6">
      <c r="A35" s="33"/>
      <c r="B35" s="24"/>
      <c r="C35" s="24" t="s">
        <v>51</v>
      </c>
      <c r="D35" s="21"/>
      <c r="E35" s="29"/>
      <c r="F35" s="25"/>
    </row>
    <row r="36" s="1" customFormat="1" ht="30" customHeight="1" spans="1:6">
      <c r="A36" s="33"/>
      <c r="B36" s="24"/>
      <c r="C36" s="24" t="s">
        <v>52</v>
      </c>
      <c r="D36" s="21"/>
      <c r="E36" s="29"/>
      <c r="F36" s="25"/>
    </row>
    <row r="37" s="1" customFormat="1" ht="30" customHeight="1" spans="1:6">
      <c r="A37" s="23">
        <v>13</v>
      </c>
      <c r="B37" s="24" t="s">
        <v>53</v>
      </c>
      <c r="C37" s="24"/>
      <c r="D37" s="13"/>
      <c r="E37" s="29"/>
      <c r="F37" s="25"/>
    </row>
    <row r="38" s="1" customFormat="1" ht="42" customHeight="1" spans="1:6">
      <c r="A38" s="34">
        <v>14</v>
      </c>
      <c r="B38" s="34" t="s">
        <v>54</v>
      </c>
      <c r="C38" s="31" t="s">
        <v>55</v>
      </c>
      <c r="D38" s="21">
        <f>270000</f>
        <v>270000</v>
      </c>
      <c r="E38" s="18" t="s">
        <v>56</v>
      </c>
      <c r="F38" s="25"/>
    </row>
    <row r="39" s="1" customFormat="1" ht="53" customHeight="1" spans="1:6">
      <c r="A39" s="35"/>
      <c r="B39" s="35"/>
      <c r="C39" s="36" t="s">
        <v>57</v>
      </c>
      <c r="D39" s="21">
        <f>5560000</f>
        <v>5560000</v>
      </c>
      <c r="E39" s="18" t="s">
        <v>58</v>
      </c>
      <c r="F39" s="25"/>
    </row>
    <row r="40" s="1" customFormat="1" ht="39" customHeight="1" spans="1:6">
      <c r="A40" s="35"/>
      <c r="B40" s="35"/>
      <c r="C40" s="36" t="s">
        <v>59</v>
      </c>
      <c r="D40" s="21">
        <f>4550000</f>
        <v>4550000</v>
      </c>
      <c r="E40" s="18" t="s">
        <v>60</v>
      </c>
      <c r="F40" s="25"/>
    </row>
    <row r="41" s="1" customFormat="1" ht="56" customHeight="1" spans="1:6">
      <c r="A41" s="37"/>
      <c r="B41" s="37"/>
      <c r="C41" s="36" t="s">
        <v>61</v>
      </c>
      <c r="D41" s="21">
        <f>6838472.57</f>
        <v>6838472.57</v>
      </c>
      <c r="E41" s="18" t="s">
        <v>62</v>
      </c>
      <c r="F41" s="25"/>
    </row>
    <row r="42" s="1" customFormat="1" ht="20.1" customHeight="1" spans="1:6">
      <c r="A42" s="24" t="s">
        <v>63</v>
      </c>
      <c r="B42" s="24"/>
      <c r="C42" s="24"/>
      <c r="D42" s="21"/>
      <c r="E42" s="29"/>
      <c r="F42" s="25"/>
    </row>
    <row r="43" s="1" customFormat="1" ht="20.1" customHeight="1" spans="1:6">
      <c r="A43" s="23">
        <v>1</v>
      </c>
      <c r="B43" s="24" t="s">
        <v>64</v>
      </c>
      <c r="C43" s="24"/>
      <c r="D43" s="21"/>
      <c r="E43" s="29"/>
      <c r="F43" s="25"/>
    </row>
    <row r="44" s="1" customFormat="1" ht="20.1" customHeight="1" spans="1:6">
      <c r="A44" s="23">
        <v>2</v>
      </c>
      <c r="B44" s="24" t="s">
        <v>65</v>
      </c>
      <c r="C44" s="24"/>
      <c r="D44" s="38"/>
      <c r="E44" s="29"/>
      <c r="F44" s="25"/>
    </row>
    <row r="45" s="1" customFormat="1" ht="53" customHeight="1" spans="1:7">
      <c r="A45" s="24" t="s">
        <v>66</v>
      </c>
      <c r="B45" s="24"/>
      <c r="C45" s="24"/>
      <c r="D45" s="21">
        <f>2620000+177380000+30000000+1000000+601520+1200000+680000+240000+375200</f>
        <v>214096720</v>
      </c>
      <c r="E45" s="39" t="s">
        <v>67</v>
      </c>
      <c r="F45" s="25"/>
      <c r="G45" s="40"/>
    </row>
    <row r="46" s="1" customFormat="1" ht="32.1" customHeight="1" spans="1:6">
      <c r="A46" s="24" t="s">
        <v>68</v>
      </c>
      <c r="B46" s="24"/>
      <c r="C46" s="24"/>
      <c r="D46" s="41"/>
      <c r="E46" s="42"/>
      <c r="F46" s="25"/>
    </row>
    <row r="47" s="2" customFormat="1" ht="66" customHeight="1" spans="1:6">
      <c r="A47" s="43" t="s">
        <v>69</v>
      </c>
      <c r="B47" s="44"/>
      <c r="C47" s="44"/>
      <c r="D47" s="17"/>
      <c r="E47" s="45"/>
      <c r="F47" s="45"/>
    </row>
  </sheetData>
  <mergeCells count="36">
    <mergeCell ref="A1:F1"/>
    <mergeCell ref="A2:F2"/>
    <mergeCell ref="A3:C3"/>
    <mergeCell ref="A4:C4"/>
    <mergeCell ref="A5:C5"/>
    <mergeCell ref="A6:C6"/>
    <mergeCell ref="A7:C7"/>
    <mergeCell ref="A8:C8"/>
    <mergeCell ref="A9:C9"/>
    <mergeCell ref="A10:C10"/>
    <mergeCell ref="B20:C20"/>
    <mergeCell ref="B21:C21"/>
    <mergeCell ref="B22:C22"/>
    <mergeCell ref="B23:C23"/>
    <mergeCell ref="B24:C24"/>
    <mergeCell ref="B25:C25"/>
    <mergeCell ref="B26:C26"/>
    <mergeCell ref="B30:C30"/>
    <mergeCell ref="B37:C37"/>
    <mergeCell ref="A42:C42"/>
    <mergeCell ref="B43:C43"/>
    <mergeCell ref="B44:C44"/>
    <mergeCell ref="A45:C45"/>
    <mergeCell ref="A46:C46"/>
    <mergeCell ref="A47:F47"/>
    <mergeCell ref="A11:A19"/>
    <mergeCell ref="A28:A29"/>
    <mergeCell ref="A31:A33"/>
    <mergeCell ref="A34:A36"/>
    <mergeCell ref="A38:A40"/>
    <mergeCell ref="B11:B16"/>
    <mergeCell ref="B17:B19"/>
    <mergeCell ref="B28:B29"/>
    <mergeCell ref="B31:B33"/>
    <mergeCell ref="B34:B36"/>
    <mergeCell ref="B38:B40"/>
  </mergeCells>
  <printOptions horizontalCentered="1"/>
  <pageMargins left="0" right="0" top="0" bottom="0" header="0.200694444444444" footer="0.161111111111111"/>
  <pageSetup paperSize="8" scale="72" pageOrder="overThenDown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skl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财务公开一览表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anguan1</dc:creator>
  <cp:lastModifiedBy>小小婕</cp:lastModifiedBy>
  <cp:revision>1</cp:revision>
  <dcterms:created xsi:type="dcterms:W3CDTF">2018-03-22T07:28:00Z</dcterms:created>
  <cp:lastPrinted>2020-10-21T01:49:00Z</cp:lastPrinted>
  <dcterms:modified xsi:type="dcterms:W3CDTF">2024-09-18T07:52:21Z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>
    <vt:lpwstr>14</vt:lpwstr>
  </property>
  <property fmtid="{D5CDD505-2E9C-101B-9397-08002B2CF9AE}" pid="4" name="ICV">
    <vt:lpwstr>90B27C75768748DB893748A84222FF69_13</vt:lpwstr>
  </property>
</Properties>
</file>