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财务公开一览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<sst xmlns="http://schemas.openxmlformats.org/spreadsheetml/2006/main" count="72" uniqueCount="68">
  <si>
    <t>2024年7月份财务公开一览表</t>
  </si>
  <si>
    <t>单位名称：海口市交通运输和港航管理局</t>
  </si>
  <si>
    <t>科目（项目）名称</t>
  </si>
  <si>
    <t>金额</t>
  </si>
  <si>
    <t>明细说明</t>
  </si>
  <si>
    <t>备注</t>
  </si>
  <si>
    <t>一、本月收入</t>
  </si>
  <si>
    <t>合计：</t>
  </si>
  <si>
    <t>（一）经营收入</t>
  </si>
  <si>
    <t xml:space="preserve"> ..</t>
  </si>
  <si>
    <t>（二）事业收入</t>
  </si>
  <si>
    <t>（三）其他收入</t>
  </si>
  <si>
    <t>（四）工会户收入</t>
  </si>
  <si>
    <t>二、本月支出</t>
  </si>
  <si>
    <t>（一）财政资金支出</t>
  </si>
  <si>
    <t>办公经费</t>
  </si>
  <si>
    <t>办公费</t>
  </si>
  <si>
    <t>1、日常办公费1210元（购买保密室墨盒2个）；2、其他办公费0元；</t>
  </si>
  <si>
    <t>印刷费</t>
  </si>
  <si>
    <t>租赁费</t>
  </si>
  <si>
    <t>水电费</t>
  </si>
  <si>
    <t>邮电费</t>
  </si>
  <si>
    <t>1、邮寄货运枢纽补链强链实施方案合同、采购代理协议33元；2、邮寄货运航线鼓励资金确认函90元；3、合同邮寄费13元</t>
  </si>
  <si>
    <t>物业管理费</t>
  </si>
  <si>
    <t>差旅费</t>
  </si>
  <si>
    <t>1、赵勇赴深圳拜访深圳市机场集团有限公司差旅费3868.93元；2、王尤清海口、上海飞机票3440元；3、林婧欣赴上海拜访企业差旅费3640元；4、林婧欣、邓志军赴浙江参加国防项目督建工作差旅费2397元；5、林婧欣、邓志军海口、温州、台州飞机票5320元；6、王文煌、赵焕章赴北京参加2024年“我的公交我的城”重大主题宣传活动协调会差旅费2796元；7、谢鹏飞赴定安参加全省交通运输系统办公室主任业务能力提升培训差旅费160元；8、赵勇、刘彦志赴三亚调研通航产业发展情况差旅费846.55元；9、林成、苏锐壮赴广州参加船舶交接命名仪式活动差旅费10951.96元；</t>
  </si>
  <si>
    <t>工会经费</t>
  </si>
  <si>
    <t>其他交通费</t>
  </si>
  <si>
    <t>人员支出</t>
  </si>
  <si>
    <t>1、曾宪培驻村第一书记6月交通、生活补助2220元；2、付长聘人员工资、公积金及社保支出50480.94元；3、付民航专班借调人员（7.1-12.31）工作午餐费1875元</t>
  </si>
  <si>
    <t>误餐费</t>
  </si>
  <si>
    <t>王文雄、林友东等4人误餐费共计2600元（详见附件）</t>
  </si>
  <si>
    <t>会议费</t>
  </si>
  <si>
    <t>培训费</t>
  </si>
  <si>
    <t>公务用车运行维护费</t>
  </si>
  <si>
    <t>1、付琼AX8726车辆维修费2510元</t>
  </si>
  <si>
    <t>公务接待费</t>
  </si>
  <si>
    <t>因公出国（境）费用</t>
  </si>
  <si>
    <t>委托业务费</t>
  </si>
  <si>
    <t>劳务费</t>
  </si>
  <si>
    <t>1、付海口市交通缓堵整体行动课题研究编制费653,208元；2、付海口市道路危险品运输突发事件应急演练费用20,000元；3、付新海港交通综合枢纽（GTC）配套透水构筑物及排海方沟海域段水运工程质量监督技术咨询服务费（第一笔）342,300元；4、付《海口城市级智慧停车委托投资建设和运营管理模式研究报告》编制费（尾款）40,000元；</t>
  </si>
  <si>
    <t>咨询费</t>
  </si>
  <si>
    <t>维修（护）费</t>
  </si>
  <si>
    <t>1、付法规科、运输科打印机和建管科电脑维修费650元</t>
  </si>
  <si>
    <t>专用材料购置费</t>
  </si>
  <si>
    <t>专用材料费</t>
  </si>
  <si>
    <t>被装购置费</t>
  </si>
  <si>
    <t>专用燃料费</t>
  </si>
  <si>
    <t>设备购置</t>
  </si>
  <si>
    <t>办公设备购置</t>
  </si>
  <si>
    <t>专用设备购置</t>
  </si>
  <si>
    <t>信息网络及软件购置更新</t>
  </si>
  <si>
    <t>1、信用交通平台运维费(第一笔）25,000元</t>
  </si>
  <si>
    <t>其他公用支出</t>
  </si>
  <si>
    <t>基建项目支出</t>
  </si>
  <si>
    <t>海口南港“二线口岸”（普铁旅客）查验设施建设项目</t>
  </si>
  <si>
    <t>1、印花税84,345.42元；2、甲供物资混泥土轨枕95%1,888,690.25元；3、甲供物资继电器采购95%货款333,393.95元；4、甲供物资空调采购60%货款1,188,424.61元；</t>
  </si>
  <si>
    <t>海榆东线拓宽工程（晋文互通至云龙段）项目</t>
  </si>
  <si>
    <t>1、项目监理费523,262.46元；2、项目建设单位管理费107,035.52元；3、农民工工资400,000元；4、项目工程进度款2,693,592.16元；5、</t>
  </si>
  <si>
    <t>海口南港“二线口岸”客运查验点项目</t>
  </si>
  <si>
    <t>1、印花税38,816元；2、农民工工资3,882,713.08元；3、建安、设备进度款34,944,417.72元；4、环境影响评价报告编制费435,217元；</t>
  </si>
  <si>
    <t>（二）经营支出</t>
  </si>
  <si>
    <t xml:space="preserve"> 经营税金支出</t>
  </si>
  <si>
    <t xml:space="preserve"> 其他经营支出</t>
  </si>
  <si>
    <t>（三）其他资金支出</t>
  </si>
  <si>
    <r>
      <rPr>
        <sz val="10"/>
        <color rgb="FF000000"/>
        <rFont val="Arial"/>
        <charset val="134"/>
      </rPr>
      <t>1</t>
    </r>
    <r>
      <rPr>
        <sz val="10"/>
        <color rgb="FF000000"/>
        <rFont val="宋体"/>
        <charset val="134"/>
      </rPr>
      <t>、付公交企业综合补贴（第六笔）</t>
    </r>
    <r>
      <rPr>
        <sz val="10"/>
        <color rgb="FF000000"/>
        <rFont val="Arial"/>
        <charset val="134"/>
      </rPr>
      <t>30,000,000</t>
    </r>
    <r>
      <rPr>
        <sz val="10"/>
        <color rgb="FF000000"/>
        <rFont val="宋体"/>
        <charset val="134"/>
      </rPr>
      <t>元；</t>
    </r>
    <r>
      <rPr>
        <sz val="10"/>
        <color rgb="FF000000"/>
        <rFont val="Arial"/>
        <charset val="134"/>
      </rPr>
      <t>2</t>
    </r>
    <r>
      <rPr>
        <sz val="10"/>
        <color rgb="FF000000"/>
        <rFont val="宋体"/>
        <charset val="134"/>
      </rPr>
      <t>、付</t>
    </r>
    <r>
      <rPr>
        <sz val="10"/>
        <color rgb="FF000000"/>
        <rFont val="Arial"/>
        <charset val="134"/>
      </rPr>
      <t>2022</t>
    </r>
    <r>
      <rPr>
        <sz val="10"/>
        <color rgb="FF000000"/>
        <rFont val="宋体"/>
        <charset val="134"/>
      </rPr>
      <t>年</t>
    </r>
    <r>
      <rPr>
        <sz val="10"/>
        <color rgb="FF000000"/>
        <rFont val="Arial"/>
        <charset val="134"/>
      </rPr>
      <t>9</t>
    </r>
    <r>
      <rPr>
        <sz val="10"/>
        <color rgb="FF000000"/>
        <rFont val="宋体"/>
        <charset val="134"/>
      </rPr>
      <t>月</t>
    </r>
    <r>
      <rPr>
        <sz val="10"/>
        <color rgb="FF000000"/>
        <rFont val="Arial"/>
        <charset val="134"/>
      </rPr>
      <t>-2023</t>
    </r>
    <r>
      <rPr>
        <sz val="10"/>
        <color rgb="FF000000"/>
        <rFont val="宋体"/>
        <charset val="134"/>
      </rPr>
      <t>年</t>
    </r>
    <r>
      <rPr>
        <sz val="10"/>
        <color rgb="FF000000"/>
        <rFont val="Arial"/>
        <charset val="134"/>
      </rPr>
      <t>12</t>
    </r>
    <r>
      <rPr>
        <sz val="10"/>
        <color rgb="FF000000"/>
        <rFont val="宋体"/>
        <charset val="134"/>
      </rPr>
      <t>月海口市级国际航空货运重点航线鼓励补贴资金</t>
    </r>
    <r>
      <rPr>
        <sz val="10"/>
        <color rgb="FF000000"/>
        <rFont val="Arial"/>
        <charset val="134"/>
      </rPr>
      <t>7,318,129.50</t>
    </r>
    <r>
      <rPr>
        <sz val="10"/>
        <color rgb="FF000000"/>
        <rFont val="宋体"/>
        <charset val="134"/>
      </rPr>
      <t>元；</t>
    </r>
    <r>
      <rPr>
        <sz val="10"/>
        <color rgb="FF000000"/>
        <rFont val="Arial"/>
        <charset val="134"/>
      </rPr>
      <t>3</t>
    </r>
    <r>
      <rPr>
        <sz val="10"/>
        <color rgb="FF000000"/>
        <rFont val="宋体"/>
        <charset val="134"/>
      </rPr>
      <t>、付</t>
    </r>
    <r>
      <rPr>
        <sz val="10"/>
        <color rgb="FF000000"/>
        <rFont val="Arial"/>
        <charset val="134"/>
      </rPr>
      <t>2023</t>
    </r>
    <r>
      <rPr>
        <sz val="10"/>
        <color rgb="FF000000"/>
        <rFont val="宋体"/>
        <charset val="134"/>
      </rPr>
      <t>年海口市促进航运业稳定发展奖励补贴资金</t>
    </r>
    <r>
      <rPr>
        <sz val="10"/>
        <color rgb="FF000000"/>
        <rFont val="Arial"/>
        <charset val="134"/>
      </rPr>
      <t>2,081,354.49</t>
    </r>
    <r>
      <rPr>
        <sz val="10"/>
        <color rgb="FF000000"/>
        <rFont val="宋体"/>
        <charset val="134"/>
      </rPr>
      <t>元；</t>
    </r>
    <r>
      <rPr>
        <sz val="10"/>
        <color rgb="FF000000"/>
        <rFont val="Arial"/>
        <charset val="134"/>
      </rPr>
      <t>4</t>
    </r>
    <r>
      <rPr>
        <sz val="10"/>
        <color rgb="FF000000"/>
        <rFont val="宋体"/>
        <charset val="134"/>
      </rPr>
      <t>、</t>
    </r>
    <r>
      <rPr>
        <sz val="10"/>
        <color rgb="FF000000"/>
        <rFont val="Arial"/>
        <charset val="134"/>
      </rPr>
      <t>2024</t>
    </r>
    <r>
      <rPr>
        <sz val="10"/>
        <color rgb="FF000000"/>
        <rFont val="宋体"/>
        <charset val="134"/>
      </rPr>
      <t>年海口市公交企业运营指标及服务量考核第三方服务（第一笔）</t>
    </r>
    <r>
      <rPr>
        <sz val="10"/>
        <color rgb="FF000000"/>
        <rFont val="Arial"/>
        <charset val="134"/>
      </rPr>
      <t>75,000</t>
    </r>
    <r>
      <rPr>
        <sz val="10"/>
        <color rgb="FF000000"/>
        <rFont val="宋体"/>
        <charset val="134"/>
      </rPr>
      <t>元；</t>
    </r>
    <r>
      <rPr>
        <sz val="10"/>
        <color rgb="FF000000"/>
        <rFont val="Arial"/>
        <charset val="134"/>
      </rPr>
      <t>5</t>
    </r>
    <r>
      <rPr>
        <sz val="10"/>
        <color rgb="FF000000"/>
        <rFont val="宋体"/>
        <charset val="134"/>
      </rPr>
      <t>、付公交企业</t>
    </r>
    <r>
      <rPr>
        <sz val="10"/>
        <color rgb="FF000000"/>
        <rFont val="Arial"/>
        <charset val="134"/>
      </rPr>
      <t>2023</t>
    </r>
    <r>
      <rPr>
        <sz val="10"/>
        <color rgb="FF000000"/>
        <rFont val="宋体"/>
        <charset val="134"/>
      </rPr>
      <t>年成本监审及</t>
    </r>
    <r>
      <rPr>
        <sz val="10"/>
        <color rgb="FF000000"/>
        <rFont val="Arial"/>
        <charset val="134"/>
      </rPr>
      <t>2021-2023</t>
    </r>
    <r>
      <rPr>
        <sz val="10"/>
        <color rgb="FF000000"/>
        <rFont val="宋体"/>
        <charset val="134"/>
      </rPr>
      <t>年财政补贴资金清算审计费</t>
    </r>
    <r>
      <rPr>
        <sz val="10"/>
        <color rgb="FF000000"/>
        <rFont val="Arial"/>
        <charset val="134"/>
      </rPr>
      <t>210,000</t>
    </r>
    <r>
      <rPr>
        <sz val="10"/>
        <color rgb="FF000000"/>
        <rFont val="宋体"/>
        <charset val="134"/>
      </rPr>
      <t>元；</t>
    </r>
    <r>
      <rPr>
        <sz val="10"/>
        <color rgb="FF000000"/>
        <rFont val="Arial"/>
        <charset val="134"/>
      </rPr>
      <t>6</t>
    </r>
    <r>
      <rPr>
        <sz val="10"/>
        <color rgb="FF000000"/>
        <rFont val="宋体"/>
        <charset val="134"/>
      </rPr>
      <t>、付</t>
    </r>
    <r>
      <rPr>
        <sz val="10"/>
        <color rgb="FF000000"/>
        <rFont val="Arial"/>
        <charset val="134"/>
      </rPr>
      <t>2023</t>
    </r>
    <r>
      <rPr>
        <sz val="10"/>
        <color rgb="FF000000"/>
        <rFont val="宋体"/>
        <charset val="134"/>
      </rPr>
      <t>年海口市建制村通客车运营情况专项审计费（第一笔）</t>
    </r>
    <r>
      <rPr>
        <sz val="10"/>
        <color rgb="FF000000"/>
        <rFont val="Arial"/>
        <charset val="134"/>
      </rPr>
      <t>75,000</t>
    </r>
    <r>
      <rPr>
        <sz val="10"/>
        <color rgb="FF000000"/>
        <rFont val="宋体"/>
        <charset val="134"/>
      </rPr>
      <t>元；</t>
    </r>
    <r>
      <rPr>
        <sz val="10"/>
        <color rgb="FF000000"/>
        <rFont val="Arial"/>
        <charset val="134"/>
      </rPr>
      <t>7</t>
    </r>
    <r>
      <rPr>
        <sz val="10"/>
        <color rgb="FF000000"/>
        <rFont val="宋体"/>
        <charset val="134"/>
      </rPr>
      <t>、付建制村通客车财政补贴（第二季度第二笔）</t>
    </r>
    <r>
      <rPr>
        <sz val="10"/>
        <color rgb="FF000000"/>
        <rFont val="Arial"/>
        <charset val="134"/>
      </rPr>
      <t>1,000,000</t>
    </r>
    <r>
      <rPr>
        <sz val="10"/>
        <color rgb="FF000000"/>
        <rFont val="宋体"/>
        <charset val="134"/>
      </rPr>
      <t>元；</t>
    </r>
    <r>
      <rPr>
        <sz val="10"/>
        <color rgb="FF000000"/>
        <rFont val="Arial"/>
        <charset val="134"/>
      </rPr>
      <t>8</t>
    </r>
    <r>
      <rPr>
        <sz val="10"/>
        <color rgb="FF000000"/>
        <rFont val="宋体"/>
        <charset val="134"/>
      </rPr>
      <t>、</t>
    </r>
    <r>
      <rPr>
        <sz val="10"/>
        <color rgb="FF000000"/>
        <rFont val="Arial"/>
        <charset val="134"/>
      </rPr>
      <t>2021-2022</t>
    </r>
    <r>
      <rPr>
        <sz val="10"/>
        <color rgb="FF000000"/>
        <rFont val="宋体"/>
        <charset val="134"/>
      </rPr>
      <t>年农村道路客运补贴、城市交通发展奖励资金</t>
    </r>
    <r>
      <rPr>
        <sz val="10"/>
        <color rgb="FF000000"/>
        <rFont val="Arial"/>
        <charset val="134"/>
      </rPr>
      <t>822,342.87</t>
    </r>
    <r>
      <rPr>
        <sz val="10"/>
        <color rgb="FF000000"/>
        <rFont val="宋体"/>
        <charset val="134"/>
      </rPr>
      <t>元</t>
    </r>
  </si>
  <si>
    <t>（四）工会户支出</t>
  </si>
  <si>
    <r>
      <rPr>
        <b/>
        <sz val="10"/>
        <rFont val="宋体"/>
        <charset val="134"/>
      </rPr>
      <t>要求：</t>
    </r>
    <r>
      <rPr>
        <sz val="10"/>
        <rFont val="宋体"/>
        <charset val="134"/>
      </rPr>
      <t>各部门结合本单位实际，详细公开财务收入支出等情况，表格的科目（项目）内容根据实际情况可自行增加，内容较多无法填入的（备注：详见附表），可以列表或文字详细说明作附件的形式公开。公开是原则，不公开是例外。对法律、法规未明确规定不予公开的保密性信息，都应公开。严禁“选择式公开”“包裹式公开”“一过式公开”等形式主义公开。公开时间：每月25日前公开上一个月的财务收支情况；公开范围：本单位（部门）全体干部职工；公开方式：在单位内部公告栏公开的基础上，还需在内部网站和新媒体工作群（微信群、QQ群、钉钉群等）进行公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</si>
</sst>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color indexed="8"/>
      <name val="Arial"/>
      <charset val="134"/>
    </font>
    <font>
      <b/>
      <sz val="24"/>
      <color indexed="8"/>
      <name val="宋体"/>
      <charset val="134"/>
    </font>
    <font>
      <b/>
      <sz val="10"/>
      <color indexed="8"/>
      <name val="宋体"/>
      <charset val="134"/>
    </font>
    <font>
      <b/>
      <sz val="10"/>
      <name val="宋体"/>
      <charset val="134"/>
    </font>
    <font>
      <sz val="10"/>
      <name val="宋体"/>
      <charset val="134"/>
    </font>
    <font>
      <sz val="10"/>
      <name val="Arial"/>
      <charset val="134"/>
    </font>
    <font>
      <sz val="10"/>
      <color indexed="8"/>
      <name val="宋体"/>
      <charset val="134"/>
    </font>
    <font>
      <sz val="10"/>
      <color rgb="FF000000"/>
      <name val="宋体"/>
      <charset val="134"/>
    </font>
    <font>
      <sz val="10"/>
      <color rgb="FF000000"/>
      <name val="Arial"/>
      <charset val="134"/>
    </font>
    <font>
      <sz val="10"/>
      <color indexed="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5">
    <xf numFmtId="0" fontId="0" fillId="0" borderId="0" xfId="0" applyAlignment="1"/>
    <xf numFmtId="0" fontId="0" fillId="2" borderId="0" xfId="0" applyFont="1" applyFill="1" applyAlignment="1"/>
    <xf numFmtId="0" fontId="0" fillId="2" borderId="0" xfId="0" applyFill="1" applyAlignment="1">
      <alignment vertical="center"/>
    </xf>
    <xf numFmtId="0" fontId="0" fillId="2" borderId="0" xfId="0" applyFill="1" applyAlignment="1"/>
    <xf numFmtId="4" fontId="0" fillId="2" borderId="0" xfId="0" applyNumberFormat="1" applyFont="1" applyFill="1" applyAlignment="1">
      <alignment horizontal="center" vertical="center"/>
    </xf>
    <xf numFmtId="49" fontId="1"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0" fontId="2" fillId="0" borderId="0" xfId="0" applyFont="1" applyFill="1" applyBorder="1" applyAlignment="1">
      <alignment horizontal="left" wrapText="1"/>
    </xf>
    <xf numFmtId="4"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5" fillId="0" borderId="1" xfId="0" applyNumberFormat="1" applyFont="1" applyFill="1" applyBorder="1" applyAlignment="1">
      <alignment wrapText="1"/>
    </xf>
    <xf numFmtId="0" fontId="4" fillId="0" borderId="1" xfId="0"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4"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NumberFormat="1" applyFont="1" applyFill="1" applyBorder="1" applyAlignment="1">
      <alignment wrapText="1"/>
    </xf>
    <xf numFmtId="4" fontId="4" fillId="0" borderId="0" xfId="1" applyNumberFormat="1" applyFont="1" applyFill="1" applyAlignment="1">
      <alignment horizontal="center" vertical="center"/>
    </xf>
    <xf numFmtId="0" fontId="4"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0" fillId="0" borderId="1" xfId="0" applyFont="1" applyFill="1" applyBorder="1" applyAlignment="1"/>
    <xf numFmtId="0" fontId="0"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Border="1" applyAlignment="1">
      <alignment vertical="center" wrapText="1"/>
    </xf>
    <xf numFmtId="4" fontId="0" fillId="0" borderId="1" xfId="0" applyNumberFormat="1" applyFont="1" applyFill="1" applyBorder="1" applyAlignment="1">
      <alignment horizontal="center" vertical="center"/>
    </xf>
    <xf numFmtId="0" fontId="8" fillId="0" borderId="0" xfId="0" applyFont="1" applyAlignment="1">
      <alignment vertical="center" wrapText="1"/>
    </xf>
    <xf numFmtId="43" fontId="0" fillId="2" borderId="0" xfId="0" applyNumberFormat="1" applyFont="1" applyFill="1" applyAlignment="1"/>
    <xf numFmtId="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topLeftCell="A32" workbookViewId="0">
      <selection activeCell="E26" sqref="E26"/>
    </sheetView>
  </sheetViews>
  <sheetFormatPr defaultColWidth="10.2857142857143" defaultRowHeight="15.95" customHeight="1" outlineLevelCol="6"/>
  <cols>
    <col min="1" max="1" width="4.14285714285714" style="3" customWidth="1"/>
    <col min="2" max="2" width="10.5714285714286" style="3" customWidth="1"/>
    <col min="3" max="3" width="12.8571428571429" style="3" customWidth="1"/>
    <col min="4" max="4" width="16.7142857142857" style="4" customWidth="1"/>
    <col min="5" max="5" width="105.142857142857" style="3" customWidth="1"/>
    <col min="6" max="6" width="9.57142857142857" style="3" customWidth="1"/>
    <col min="7" max="7" width="15" style="3"/>
    <col min="8" max="8" width="10.5714285714286" style="3" customWidth="1"/>
    <col min="9" max="16384" width="10.2857142857143" style="3"/>
  </cols>
  <sheetData>
    <row r="1" ht="36.95" customHeight="1" spans="1:6">
      <c r="A1" s="5" t="s">
        <v>0</v>
      </c>
      <c r="B1" s="5"/>
      <c r="C1" s="5"/>
      <c r="D1" s="6"/>
      <c r="E1" s="5"/>
      <c r="F1" s="5"/>
    </row>
    <row r="2" ht="23.25" customHeight="1" spans="1:6">
      <c r="A2" s="7" t="s">
        <v>1</v>
      </c>
      <c r="B2" s="7"/>
      <c r="C2" s="7"/>
      <c r="D2" s="8"/>
      <c r="E2" s="7"/>
      <c r="F2" s="7"/>
    </row>
    <row r="3" ht="20.1" customHeight="1" spans="1:6">
      <c r="A3" s="9" t="s">
        <v>2</v>
      </c>
      <c r="B3" s="9"/>
      <c r="C3" s="9"/>
      <c r="D3" s="10" t="s">
        <v>3</v>
      </c>
      <c r="E3" s="9" t="s">
        <v>4</v>
      </c>
      <c r="F3" s="11" t="s">
        <v>5</v>
      </c>
    </row>
    <row r="4" ht="20.1" customHeight="1" spans="1:6">
      <c r="A4" s="12" t="s">
        <v>6</v>
      </c>
      <c r="B4" s="12"/>
      <c r="C4" s="12"/>
      <c r="D4" s="13" t="s">
        <v>7</v>
      </c>
      <c r="E4" s="14"/>
      <c r="F4" s="15"/>
    </row>
    <row r="5" ht="20.1" customHeight="1" spans="1:7">
      <c r="A5" s="16" t="s">
        <v>8</v>
      </c>
      <c r="B5" s="16"/>
      <c r="C5" s="16"/>
      <c r="D5" s="13"/>
      <c r="E5" s="14"/>
      <c r="F5" s="15"/>
      <c r="G5" s="3" t="s">
        <v>9</v>
      </c>
    </row>
    <row r="6" ht="20.1" customHeight="1" spans="1:6">
      <c r="A6" s="16" t="s">
        <v>10</v>
      </c>
      <c r="B6" s="16"/>
      <c r="C6" s="16"/>
      <c r="D6" s="13"/>
      <c r="E6" s="14"/>
      <c r="F6" s="15"/>
    </row>
    <row r="7" ht="20.1" customHeight="1" spans="1:6">
      <c r="A7" s="16" t="s">
        <v>11</v>
      </c>
      <c r="B7" s="16"/>
      <c r="C7" s="16"/>
      <c r="D7" s="13"/>
      <c r="E7" s="14"/>
      <c r="F7" s="15"/>
    </row>
    <row r="8" ht="20.1" customHeight="1" spans="1:6">
      <c r="A8" s="16" t="s">
        <v>12</v>
      </c>
      <c r="B8" s="16"/>
      <c r="C8" s="16"/>
      <c r="D8" s="17"/>
      <c r="E8" s="18"/>
      <c r="F8" s="15"/>
    </row>
    <row r="9" ht="24" customHeight="1" spans="1:6">
      <c r="A9" s="12" t="s">
        <v>13</v>
      </c>
      <c r="B9" s="12"/>
      <c r="C9" s="12"/>
      <c r="D9" s="13" t="s">
        <v>7</v>
      </c>
      <c r="E9" s="19">
        <f>D10+D41+D44+D45</f>
        <v>89277346.14</v>
      </c>
      <c r="F9" s="15"/>
    </row>
    <row r="10" ht="20.1" customHeight="1" spans="1:6">
      <c r="A10" s="20" t="s">
        <v>14</v>
      </c>
      <c r="B10" s="20"/>
      <c r="C10" s="20"/>
      <c r="D10" s="21">
        <f>SUM(D11:D40)</f>
        <v>47695519.28</v>
      </c>
      <c r="E10" s="22"/>
      <c r="F10" s="15"/>
    </row>
    <row r="11" s="1" customFormat="1" ht="36.95" customHeight="1" spans="1:6">
      <c r="A11" s="23">
        <v>1</v>
      </c>
      <c r="B11" s="23" t="s">
        <v>15</v>
      </c>
      <c r="C11" s="24" t="s">
        <v>16</v>
      </c>
      <c r="D11" s="13">
        <f>1210</f>
        <v>1210</v>
      </c>
      <c r="E11" s="18" t="s">
        <v>17</v>
      </c>
      <c r="F11" s="25"/>
    </row>
    <row r="12" s="1" customFormat="1" ht="24.95" customHeight="1" spans="1:6">
      <c r="A12" s="23"/>
      <c r="B12" s="23"/>
      <c r="C12" s="24" t="s">
        <v>18</v>
      </c>
      <c r="D12" s="26"/>
      <c r="E12" s="18"/>
      <c r="F12" s="25"/>
    </row>
    <row r="13" s="1" customFormat="1" ht="27" customHeight="1" spans="1:6">
      <c r="A13" s="23"/>
      <c r="B13" s="23"/>
      <c r="C13" s="24" t="s">
        <v>19</v>
      </c>
      <c r="D13" s="21"/>
      <c r="E13" s="27"/>
      <c r="F13" s="25"/>
    </row>
    <row r="14" s="1" customFormat="1" ht="49" customHeight="1" spans="1:6">
      <c r="A14" s="23"/>
      <c r="B14" s="23"/>
      <c r="C14" s="24" t="s">
        <v>20</v>
      </c>
      <c r="D14" s="21"/>
      <c r="E14" s="18"/>
      <c r="F14" s="25"/>
    </row>
    <row r="15" s="1" customFormat="1" ht="27.95" customHeight="1" spans="1:6">
      <c r="A15" s="23"/>
      <c r="B15" s="23"/>
      <c r="C15" s="24" t="s">
        <v>21</v>
      </c>
      <c r="D15" s="26">
        <f>33+90+13</f>
        <v>136</v>
      </c>
      <c r="E15" s="18" t="s">
        <v>22</v>
      </c>
      <c r="F15" s="25"/>
    </row>
    <row r="16" s="1" customFormat="1" ht="26" customHeight="1" spans="1:6">
      <c r="A16" s="23"/>
      <c r="B16" s="23"/>
      <c r="C16" s="24" t="s">
        <v>23</v>
      </c>
      <c r="D16" s="21"/>
      <c r="E16" s="18"/>
      <c r="F16" s="25"/>
    </row>
    <row r="17" s="1" customFormat="1" ht="79" customHeight="1" spans="1:6">
      <c r="A17" s="23"/>
      <c r="B17" s="23" t="s">
        <v>15</v>
      </c>
      <c r="C17" s="24" t="s">
        <v>24</v>
      </c>
      <c r="D17" s="21">
        <f>2208.93+1660+3440+1000+2640+720+1677+5320+556+2240+160+846.55+1578+1653.96+7720</f>
        <v>33420.44</v>
      </c>
      <c r="E17" s="18" t="s">
        <v>25</v>
      </c>
      <c r="F17" s="25"/>
    </row>
    <row r="18" s="1" customFormat="1" ht="21" customHeight="1" spans="1:6">
      <c r="A18" s="23"/>
      <c r="B18" s="23"/>
      <c r="C18" s="24" t="s">
        <v>26</v>
      </c>
      <c r="D18" s="21"/>
      <c r="E18" s="18"/>
      <c r="F18" s="25"/>
    </row>
    <row r="19" s="1" customFormat="1" ht="21" customHeight="1" spans="1:6">
      <c r="A19" s="23"/>
      <c r="B19" s="23"/>
      <c r="C19" s="24" t="s">
        <v>27</v>
      </c>
      <c r="D19" s="21"/>
      <c r="E19" s="18"/>
      <c r="F19" s="25"/>
    </row>
    <row r="20" s="1" customFormat="1" ht="48" customHeight="1" spans="1:6">
      <c r="A20" s="23">
        <v>2</v>
      </c>
      <c r="B20" s="28" t="s">
        <v>28</v>
      </c>
      <c r="C20" s="28"/>
      <c r="D20" s="13">
        <f>2220+9234+12983.04+28263.9+1875</f>
        <v>54575.94</v>
      </c>
      <c r="E20" s="18" t="s">
        <v>29</v>
      </c>
      <c r="F20" s="25"/>
    </row>
    <row r="21" s="1" customFormat="1" ht="25.5" customHeight="1" spans="1:6">
      <c r="A21" s="23">
        <v>3</v>
      </c>
      <c r="B21" s="28" t="s">
        <v>30</v>
      </c>
      <c r="C21" s="28"/>
      <c r="D21" s="13">
        <f>2600</f>
        <v>2600</v>
      </c>
      <c r="E21" s="18" t="s">
        <v>31</v>
      </c>
      <c r="F21" s="25"/>
    </row>
    <row r="22" s="1" customFormat="1" ht="37" customHeight="1" spans="1:6">
      <c r="A22" s="23">
        <v>4</v>
      </c>
      <c r="B22" s="24" t="s">
        <v>32</v>
      </c>
      <c r="C22" s="24"/>
      <c r="D22" s="21"/>
      <c r="E22" s="29"/>
      <c r="F22" s="25"/>
    </row>
    <row r="23" s="1" customFormat="1" ht="30" customHeight="1" spans="1:6">
      <c r="A23" s="23">
        <v>5</v>
      </c>
      <c r="B23" s="24" t="s">
        <v>33</v>
      </c>
      <c r="C23" s="24"/>
      <c r="D23" s="21"/>
      <c r="E23" s="29"/>
      <c r="F23" s="25"/>
    </row>
    <row r="24" s="1" customFormat="1" ht="27" customHeight="1" spans="1:6">
      <c r="A24" s="23">
        <v>6</v>
      </c>
      <c r="B24" s="24" t="s">
        <v>34</v>
      </c>
      <c r="C24" s="24"/>
      <c r="D24" s="13">
        <f>2510</f>
        <v>2510</v>
      </c>
      <c r="E24" s="30" t="s">
        <v>35</v>
      </c>
      <c r="F24" s="25"/>
    </row>
    <row r="25" s="1" customFormat="1" ht="30" customHeight="1" spans="1:6">
      <c r="A25" s="23">
        <v>7</v>
      </c>
      <c r="B25" s="24" t="s">
        <v>36</v>
      </c>
      <c r="C25" s="24"/>
      <c r="D25" s="21"/>
      <c r="E25" s="30"/>
      <c r="F25" s="25"/>
    </row>
    <row r="26" s="1" customFormat="1" ht="27" customHeight="1" spans="1:6">
      <c r="A26" s="23">
        <v>8</v>
      </c>
      <c r="B26" s="24" t="s">
        <v>37</v>
      </c>
      <c r="C26" s="24"/>
      <c r="D26" s="21"/>
      <c r="E26" s="30"/>
      <c r="F26" s="25"/>
    </row>
    <row r="27" s="1" customFormat="1" ht="27" customHeight="1" spans="1:6">
      <c r="A27" s="23">
        <v>9</v>
      </c>
      <c r="B27" s="28" t="s">
        <v>38</v>
      </c>
      <c r="C27" s="23" t="s">
        <v>39</v>
      </c>
      <c r="D27" s="13"/>
      <c r="E27" s="31"/>
      <c r="F27" s="25"/>
    </row>
    <row r="28" s="1" customFormat="1" ht="45" customHeight="1" spans="1:6">
      <c r="A28" s="23">
        <v>9</v>
      </c>
      <c r="B28" s="23" t="s">
        <v>38</v>
      </c>
      <c r="C28" s="23" t="s">
        <v>38</v>
      </c>
      <c r="D28" s="13">
        <f>653208+20000+342300+40000</f>
        <v>1055508</v>
      </c>
      <c r="E28" s="31" t="s">
        <v>40</v>
      </c>
      <c r="F28" s="25"/>
    </row>
    <row r="29" s="1" customFormat="1" ht="29.1" customHeight="1" spans="1:6">
      <c r="A29" s="23"/>
      <c r="B29" s="28"/>
      <c r="C29" s="23" t="s">
        <v>41</v>
      </c>
      <c r="D29" s="21"/>
      <c r="E29" s="29"/>
      <c r="F29" s="25"/>
    </row>
    <row r="30" s="1" customFormat="1" ht="30.95" customHeight="1" spans="1:6">
      <c r="A30" s="23">
        <v>10</v>
      </c>
      <c r="B30" s="24" t="s">
        <v>42</v>
      </c>
      <c r="C30" s="32"/>
      <c r="D30" s="21">
        <f>650</f>
        <v>650</v>
      </c>
      <c r="E30" s="18" t="s">
        <v>43</v>
      </c>
      <c r="F30" s="25"/>
    </row>
    <row r="31" s="1" customFormat="1" ht="24" customHeight="1" spans="1:6">
      <c r="A31" s="23">
        <v>11</v>
      </c>
      <c r="B31" s="24" t="s">
        <v>44</v>
      </c>
      <c r="C31" s="24" t="s">
        <v>45</v>
      </c>
      <c r="D31" s="21"/>
      <c r="E31" s="29"/>
      <c r="F31" s="25"/>
    </row>
    <row r="32" s="1" customFormat="1" ht="24" customHeight="1" spans="1:6">
      <c r="A32" s="23"/>
      <c r="B32" s="24"/>
      <c r="C32" s="24" t="s">
        <v>46</v>
      </c>
      <c r="D32" s="21"/>
      <c r="E32" s="29"/>
      <c r="F32" s="25"/>
    </row>
    <row r="33" s="1" customFormat="1" ht="24" customHeight="1" spans="1:6">
      <c r="A33" s="23"/>
      <c r="B33" s="24"/>
      <c r="C33" s="24" t="s">
        <v>47</v>
      </c>
      <c r="D33" s="21"/>
      <c r="E33" s="29"/>
      <c r="F33" s="25"/>
    </row>
    <row r="34" s="1" customFormat="1" ht="27.95" customHeight="1" spans="1:6">
      <c r="A34" s="23">
        <v>12</v>
      </c>
      <c r="B34" s="24" t="s">
        <v>48</v>
      </c>
      <c r="C34" s="24" t="s">
        <v>49</v>
      </c>
      <c r="D34" s="21"/>
      <c r="E34" s="29"/>
      <c r="F34" s="25"/>
    </row>
    <row r="35" s="1" customFormat="1" ht="30" customHeight="1" spans="1:6">
      <c r="A35" s="33"/>
      <c r="B35" s="24"/>
      <c r="C35" s="24" t="s">
        <v>50</v>
      </c>
      <c r="D35" s="21"/>
      <c r="E35" s="29"/>
      <c r="F35" s="25"/>
    </row>
    <row r="36" s="1" customFormat="1" ht="30" customHeight="1" spans="1:6">
      <c r="A36" s="33"/>
      <c r="B36" s="24"/>
      <c r="C36" s="24" t="s">
        <v>51</v>
      </c>
      <c r="D36" s="21">
        <f>25000</f>
        <v>25000</v>
      </c>
      <c r="E36" s="29" t="s">
        <v>52</v>
      </c>
      <c r="F36" s="25"/>
    </row>
    <row r="37" s="1" customFormat="1" ht="30" customHeight="1" spans="1:6">
      <c r="A37" s="23">
        <v>13</v>
      </c>
      <c r="B37" s="24" t="s">
        <v>53</v>
      </c>
      <c r="C37" s="24"/>
      <c r="D37" s="13"/>
      <c r="E37" s="29"/>
      <c r="F37" s="25"/>
    </row>
    <row r="38" s="1" customFormat="1" ht="53" customHeight="1" spans="1:6">
      <c r="A38" s="34">
        <v>14</v>
      </c>
      <c r="B38" s="34" t="s">
        <v>54</v>
      </c>
      <c r="C38" s="31" t="s">
        <v>55</v>
      </c>
      <c r="D38" s="21">
        <f>84345.42+1888690.25+333393.95+1188424.61</f>
        <v>3494854.23</v>
      </c>
      <c r="E38" s="18" t="s">
        <v>56</v>
      </c>
      <c r="F38" s="25"/>
    </row>
    <row r="39" s="1" customFormat="1" ht="69" customHeight="1" spans="1:6">
      <c r="A39" s="35"/>
      <c r="B39" s="35"/>
      <c r="C39" s="36" t="s">
        <v>57</v>
      </c>
      <c r="D39" s="21">
        <f>523262.46+107035.52+400000+2693592.16</f>
        <v>3723890.14</v>
      </c>
      <c r="E39" s="18" t="s">
        <v>58</v>
      </c>
      <c r="F39" s="25"/>
    </row>
    <row r="40" s="1" customFormat="1" ht="56" customHeight="1" spans="1:6">
      <c r="A40" s="35"/>
      <c r="B40" s="35"/>
      <c r="C40" s="36" t="s">
        <v>59</v>
      </c>
      <c r="D40" s="21">
        <f>38816+3882713.8+34944417.73+435217</f>
        <v>39301164.53</v>
      </c>
      <c r="E40" s="18" t="s">
        <v>60</v>
      </c>
      <c r="F40" s="25"/>
    </row>
    <row r="41" s="1" customFormat="1" ht="20.1" customHeight="1" spans="1:6">
      <c r="A41" s="24" t="s">
        <v>61</v>
      </c>
      <c r="B41" s="24"/>
      <c r="C41" s="24"/>
      <c r="D41" s="21"/>
      <c r="E41" s="29"/>
      <c r="F41" s="25"/>
    </row>
    <row r="42" s="1" customFormat="1" ht="20.1" customHeight="1" spans="1:6">
      <c r="A42" s="23">
        <v>1</v>
      </c>
      <c r="B42" s="24" t="s">
        <v>62</v>
      </c>
      <c r="C42" s="24"/>
      <c r="D42" s="21"/>
      <c r="E42" s="29"/>
      <c r="F42" s="25"/>
    </row>
    <row r="43" s="1" customFormat="1" ht="20.1" customHeight="1" spans="1:6">
      <c r="A43" s="23">
        <v>2</v>
      </c>
      <c r="B43" s="24" t="s">
        <v>63</v>
      </c>
      <c r="C43" s="24"/>
      <c r="D43" s="37"/>
      <c r="E43" s="29"/>
      <c r="F43" s="25"/>
    </row>
    <row r="44" s="1" customFormat="1" ht="84" customHeight="1" spans="1:7">
      <c r="A44" s="24" t="s">
        <v>64</v>
      </c>
      <c r="B44" s="24"/>
      <c r="C44" s="24"/>
      <c r="D44" s="21">
        <f>30000000+7318129.5+1019394.49+1061960+75000+210000+75000+1000000+416075.1+3157.47+403110.3</f>
        <v>41581826.86</v>
      </c>
      <c r="E44" s="38" t="s">
        <v>65</v>
      </c>
      <c r="F44" s="25"/>
      <c r="G44" s="39"/>
    </row>
    <row r="45" s="1" customFormat="1" ht="32.1" customHeight="1" spans="1:6">
      <c r="A45" s="24" t="s">
        <v>66</v>
      </c>
      <c r="B45" s="24"/>
      <c r="C45" s="24"/>
      <c r="D45" s="40"/>
      <c r="E45" s="41"/>
      <c r="F45" s="25"/>
    </row>
    <row r="46" s="2" customFormat="1" ht="66" customHeight="1" spans="1:6">
      <c r="A46" s="42" t="s">
        <v>67</v>
      </c>
      <c r="B46" s="43"/>
      <c r="C46" s="43"/>
      <c r="D46" s="17"/>
      <c r="E46" s="44"/>
      <c r="F46" s="44"/>
    </row>
  </sheetData>
  <mergeCells count="36">
    <mergeCell ref="A1:F1"/>
    <mergeCell ref="A2:F2"/>
    <mergeCell ref="A3:C3"/>
    <mergeCell ref="A4:C4"/>
    <mergeCell ref="A5:C5"/>
    <mergeCell ref="A6:C6"/>
    <mergeCell ref="A7:C7"/>
    <mergeCell ref="A8:C8"/>
    <mergeCell ref="A9:C9"/>
    <mergeCell ref="A10:C10"/>
    <mergeCell ref="B20:C20"/>
    <mergeCell ref="B21:C21"/>
    <mergeCell ref="B22:C22"/>
    <mergeCell ref="B23:C23"/>
    <mergeCell ref="B24:C24"/>
    <mergeCell ref="B25:C25"/>
    <mergeCell ref="B26:C26"/>
    <mergeCell ref="B30:C30"/>
    <mergeCell ref="B37:C37"/>
    <mergeCell ref="A41:C41"/>
    <mergeCell ref="B42:C42"/>
    <mergeCell ref="B43:C43"/>
    <mergeCell ref="A44:C44"/>
    <mergeCell ref="A45:C45"/>
    <mergeCell ref="A46:F46"/>
    <mergeCell ref="A11:A19"/>
    <mergeCell ref="A28:A29"/>
    <mergeCell ref="A31:A33"/>
    <mergeCell ref="A34:A36"/>
    <mergeCell ref="A38:A40"/>
    <mergeCell ref="B11:B16"/>
    <mergeCell ref="B17:B19"/>
    <mergeCell ref="B28:B29"/>
    <mergeCell ref="B31:B33"/>
    <mergeCell ref="B34:B36"/>
    <mergeCell ref="B38:B40"/>
  </mergeCells>
  <printOptions horizontalCentered="1"/>
  <pageMargins left="0" right="0" top="0" bottom="0" header="0.200694444444444" footer="0.161111111111111"/>
  <pageSetup paperSize="8" scale="72" pageOrder="overThenDown"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skl</Company>
  <Application>WPS Office 专业版</Application>
  <HeadingPairs>
    <vt:vector size="2" baseType="variant">
      <vt:variant>
        <vt:lpstr>工作表</vt:lpstr>
      </vt:variant>
      <vt:variant>
        <vt:i4>1</vt:i4>
      </vt:variant>
    </vt:vector>
  </HeadingPairs>
  <TitlesOfParts>
    <vt:vector size="1" baseType="lpstr">
      <vt:lpstr>财务公开一览表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小小婕</cp:lastModifiedBy>
  <cp:revision>1</cp:revision>
  <dcterms:created xsi:type="dcterms:W3CDTF">2018-03-22T07:28:00Z</dcterms:created>
  <cp:lastPrinted>2020-10-21T01:49:00Z</cp:lastPrinted>
  <dcterms:modified xsi:type="dcterms:W3CDTF">2024-08-19T07:48:04Z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vt:lpwstr>14</vt:lpwstr>
  </property>
  <property fmtid="{D5CDD505-2E9C-101B-9397-08002B2CF9AE}" pid="4" name="ICV">
    <vt:lpwstr>A035917E07CC4F05BAFA7A0F3C43A881_13</vt:lpwstr>
  </property>
</Properties>
</file>